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5.20" sheetId="28" r:id="rId1"/>
  </sheets>
  <calcPr calcId="162913" concurrentCalc="0"/>
</workbook>
</file>

<file path=xl/calcChain.xml><?xml version="1.0" encoding="utf-8"?>
<calcChain xmlns="http://schemas.openxmlformats.org/spreadsheetml/2006/main">
  <c r="U9" i="28" l="1"/>
  <c r="V9" i="28"/>
  <c r="W9" i="28"/>
  <c r="R9" i="28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W8" i="28"/>
  <c r="T8" i="28"/>
  <c r="Q8" i="28"/>
  <c r="L8" i="28"/>
  <c r="M8" i="28"/>
  <c r="N8" i="28"/>
  <c r="K8" i="28"/>
  <c r="G8" i="28"/>
  <c r="D8" i="28"/>
  <c r="W7" i="28"/>
  <c r="T7" i="28"/>
  <c r="Q7" i="28"/>
  <c r="L7" i="28"/>
  <c r="M7" i="28"/>
  <c r="N7" i="28"/>
  <c r="K7" i="28"/>
  <c r="G7" i="28"/>
  <c r="D7" i="28"/>
  <c r="W6" i="28"/>
  <c r="T6" i="28"/>
  <c r="Q6" i="28"/>
  <c r="L6" i="28"/>
  <c r="M6" i="28"/>
  <c r="N6" i="28"/>
  <c r="K6" i="28"/>
  <c r="G6" i="28"/>
  <c r="D6" i="28"/>
  <c r="W5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<sst xmlns="http://schemas.openxmlformats.org/spreadsheetml/2006/main" count="26" uniqueCount="20">
  <si>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</si>
  <si>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</si>
  <si>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</si>
  <si>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</si>
  <si>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</si>
  <si>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</si>
  <si>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</si>
  <si>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</si>
  <si>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</si>
  <si>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</si>
  <si>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</si>
  <si>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</si>
  <si>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</si>
  <si>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>Сдано молока , тонн</t>
  </si>
  <si>
    <t>Сдано мяса,                           тонн</t>
  </si>
  <si>
    <t>Физический вес</t>
  </si>
  <si>
    <t>Зачетный вес</t>
  </si>
  <si>
    <t xml:space="preserve"> + / -                   к 01.01.20</t>
  </si>
  <si>
    <t>Наименование хозяйства</t>
  </si>
  <si>
    <t>Итоги по животноводству на 1.05.2020 г. (с нарастающим итогом) по городскому округу Лотошино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</si>
</sst>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10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6" fillId="2" borderId="4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" fontId="7" fillId="2" borderId="4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1" fontId="7" fillId="2" borderId="53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6" fillId="2" borderId="42" xfId="0" applyNumberFormat="1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zoomScaleSheetLayoutView="100" workbookViewId="0">
      <selection activeCell="I16" sqref="I16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8.140625" style="1" customWidth="1"/>
    <col min="24" max="24" width="14.85546875" style="1" customWidth="1"/>
    <col min="25" max="16384" width="9.140625" style="1"/>
  </cols>
  <sheetData>
    <row r="1" spans="1:24" ht="51.75" customHeight="1" thickBot="1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2" customFormat="1" ht="37.5" customHeight="1" thickBot="1" x14ac:dyDescent="0.25">
      <c r="A2" s="103" t="s">
        <v>18</v>
      </c>
      <c r="B2" s="85" t="s">
        <v>4</v>
      </c>
      <c r="C2" s="94"/>
      <c r="D2" s="94"/>
      <c r="E2" s="94"/>
      <c r="F2" s="94"/>
      <c r="G2" s="94"/>
      <c r="H2" s="95"/>
      <c r="I2" s="78" t="s">
        <v>9</v>
      </c>
      <c r="J2" s="79"/>
      <c r="K2" s="89"/>
      <c r="L2" s="78" t="s">
        <v>3</v>
      </c>
      <c r="M2" s="79"/>
      <c r="N2" s="80"/>
      <c r="O2" s="85" t="s">
        <v>13</v>
      </c>
      <c r="P2" s="86"/>
      <c r="Q2" s="86"/>
      <c r="R2" s="86"/>
      <c r="S2" s="86"/>
      <c r="T2" s="87"/>
      <c r="U2" s="88" t="s">
        <v>14</v>
      </c>
      <c r="V2" s="79"/>
      <c r="W2" s="89"/>
      <c r="X2" s="92" t="s">
        <v>10</v>
      </c>
    </row>
    <row r="3" spans="1:24" s="2" customFormat="1" ht="41.25" customHeight="1" thickBot="1" x14ac:dyDescent="0.25">
      <c r="A3" s="104"/>
      <c r="B3" s="97" t="s">
        <v>2</v>
      </c>
      <c r="C3" s="98"/>
      <c r="D3" s="99"/>
      <c r="E3" s="100" t="s">
        <v>11</v>
      </c>
      <c r="F3" s="101"/>
      <c r="G3" s="101"/>
      <c r="H3" s="102"/>
      <c r="I3" s="81"/>
      <c r="J3" s="82"/>
      <c r="K3" s="91"/>
      <c r="L3" s="81"/>
      <c r="M3" s="82"/>
      <c r="N3" s="83"/>
      <c r="O3" s="85" t="s">
        <v>15</v>
      </c>
      <c r="P3" s="94"/>
      <c r="Q3" s="95"/>
      <c r="R3" s="96" t="s">
        <v>16</v>
      </c>
      <c r="S3" s="86"/>
      <c r="T3" s="87"/>
      <c r="U3" s="90"/>
      <c r="V3" s="82"/>
      <c r="W3" s="91"/>
      <c r="X3" s="93"/>
    </row>
    <row r="4" spans="1:24" s="2" customFormat="1" ht="47.25" customHeight="1" thickBot="1" x14ac:dyDescent="0.25">
      <c r="A4" s="105"/>
      <c r="B4" s="48">
        <v>43952</v>
      </c>
      <c r="C4" s="49">
        <v>43586</v>
      </c>
      <c r="D4" s="51" t="s">
        <v>12</v>
      </c>
      <c r="E4" s="30">
        <v>43952</v>
      </c>
      <c r="F4" s="29">
        <v>43586</v>
      </c>
      <c r="G4" s="69" t="s">
        <v>12</v>
      </c>
      <c r="H4" s="31" t="s">
        <v>17</v>
      </c>
      <c r="I4" s="70">
        <v>43952</v>
      </c>
      <c r="J4" s="49">
        <v>43586</v>
      </c>
      <c r="K4" s="50" t="s">
        <v>12</v>
      </c>
      <c r="L4" s="48">
        <v>43952</v>
      </c>
      <c r="M4" s="49">
        <v>43586</v>
      </c>
      <c r="N4" s="51" t="s">
        <v>12</v>
      </c>
      <c r="O4" s="30">
        <v>43952</v>
      </c>
      <c r="P4" s="29">
        <v>43586</v>
      </c>
      <c r="Q4" s="31" t="s">
        <v>12</v>
      </c>
      <c r="R4" s="32">
        <v>43952</v>
      </c>
      <c r="S4" s="29">
        <v>43586</v>
      </c>
      <c r="T4" s="31" t="s">
        <v>12</v>
      </c>
      <c r="U4" s="70">
        <v>43952</v>
      </c>
      <c r="V4" s="49">
        <v>43586</v>
      </c>
      <c r="W4" s="50" t="s">
        <v>12</v>
      </c>
      <c r="X4" s="52" t="s">
        <v>6</v>
      </c>
    </row>
    <row r="5" spans="1:24" s="2" customFormat="1" ht="42.75" customHeight="1" x14ac:dyDescent="0.2">
      <c r="A5" s="11" t="s">
        <v>8</v>
      </c>
      <c r="B5" s="53">
        <v>1794</v>
      </c>
      <c r="C5" s="54">
        <v>1713</v>
      </c>
      <c r="D5" s="55">
        <f>B5-C5</f>
        <v>81</v>
      </c>
      <c r="E5" s="53">
        <v>914</v>
      </c>
      <c r="F5" s="54">
        <v>828</v>
      </c>
      <c r="G5" s="54">
        <f>E5-F5</f>
        <v>86</v>
      </c>
      <c r="H5" s="56">
        <f>E5-854</f>
        <v>60</v>
      </c>
      <c r="I5" s="60">
        <v>2230.9589999999998</v>
      </c>
      <c r="J5" s="58">
        <v>1941.8</v>
      </c>
      <c r="K5" s="61">
        <f>I5-J5</f>
        <v>289.15899999999988</v>
      </c>
      <c r="L5" s="57">
        <f>I5/E5*1000</f>
        <v>2440.8741794310722</v>
      </c>
      <c r="M5" s="58">
        <f t="shared" ref="M5:M9" si="0">J5/F5*1000</f>
        <v>2345.1690821256038</v>
      </c>
      <c r="N5" s="59">
        <f>L5-M5</f>
        <v>95.705097305468371</v>
      </c>
      <c r="O5" s="33">
        <v>2164.0810000000001</v>
      </c>
      <c r="P5" s="34">
        <v>1879.9</v>
      </c>
      <c r="Q5" s="35">
        <f>O5-P5</f>
        <v>284.18100000000004</v>
      </c>
      <c r="R5" s="36">
        <v>2543.1129999999998</v>
      </c>
      <c r="S5" s="34">
        <v>2335.3000000000002</v>
      </c>
      <c r="T5" s="35">
        <f>R5-S5</f>
        <v>207.81299999999965</v>
      </c>
      <c r="U5" s="57">
        <v>49.152000000000001</v>
      </c>
      <c r="V5" s="58">
        <v>46.5</v>
      </c>
      <c r="W5" s="61">
        <f>U5-V5</f>
        <v>2.652000000000001</v>
      </c>
      <c r="X5" s="62">
        <v>730</v>
      </c>
    </row>
    <row r="6" spans="1:24" s="64" customFormat="1" ht="42.75" customHeight="1" x14ac:dyDescent="0.2">
      <c r="A6" s="12" t="s">
        <v>5</v>
      </c>
      <c r="B6" s="3">
        <v>1175</v>
      </c>
      <c r="C6" s="4">
        <v>1184</v>
      </c>
      <c r="D6" s="63">
        <f t="shared" ref="D6:D8" si="1">B6-C6</f>
        <v>-9</v>
      </c>
      <c r="E6" s="3">
        <v>380</v>
      </c>
      <c r="F6" s="4">
        <v>560</v>
      </c>
      <c r="G6" s="4">
        <f t="shared" ref="G6:G8" si="2">E6-F6</f>
        <v>-180</v>
      </c>
      <c r="H6" s="42">
        <f>E6-560</f>
        <v>-180</v>
      </c>
      <c r="I6" s="5">
        <v>806.8</v>
      </c>
      <c r="J6" s="6">
        <v>1022</v>
      </c>
      <c r="K6" s="7">
        <f t="shared" ref="K6:K8" si="3">I6-J6</f>
        <v>-215.20000000000005</v>
      </c>
      <c r="L6" s="9">
        <f>I6/E6*1000</f>
        <v>2123.1578947368421</v>
      </c>
      <c r="M6" s="6">
        <f t="shared" si="0"/>
        <v>1825</v>
      </c>
      <c r="N6" s="10">
        <f t="shared" ref="N6:N9" si="4">L6-M6</f>
        <v>298.15789473684208</v>
      </c>
      <c r="O6" s="5">
        <v>611.4</v>
      </c>
      <c r="P6" s="6">
        <v>766.2</v>
      </c>
      <c r="Q6" s="35">
        <f t="shared" ref="Q6:Q9" si="5">O6-P6</f>
        <v>-154.80000000000007</v>
      </c>
      <c r="R6" s="9">
        <v>711.2</v>
      </c>
      <c r="S6" s="6">
        <v>905.4</v>
      </c>
      <c r="T6" s="7">
        <f>R6-S6</f>
        <v>-194.19999999999993</v>
      </c>
      <c r="U6" s="9">
        <v>28.4</v>
      </c>
      <c r="V6" s="6">
        <v>40.4</v>
      </c>
      <c r="W6" s="7">
        <f t="shared" ref="W6:W9" si="6">U6-V6</f>
        <v>-12</v>
      </c>
      <c r="X6" s="43">
        <v>275</v>
      </c>
    </row>
    <row r="7" spans="1:24" s="2" customFormat="1" ht="42.75" customHeight="1" x14ac:dyDescent="0.2">
      <c r="A7" s="12" t="s">
        <v>0</v>
      </c>
      <c r="B7" s="3">
        <v>2357</v>
      </c>
      <c r="C7" s="4">
        <v>2046</v>
      </c>
      <c r="D7" s="63">
        <f t="shared" si="1"/>
        <v>311</v>
      </c>
      <c r="E7" s="3">
        <v>945</v>
      </c>
      <c r="F7" s="4">
        <v>901</v>
      </c>
      <c r="G7" s="4">
        <f t="shared" si="2"/>
        <v>44</v>
      </c>
      <c r="H7" s="42">
        <f>E7-937</f>
        <v>8</v>
      </c>
      <c r="I7" s="5">
        <v>2501.1999999999998</v>
      </c>
      <c r="J7" s="6">
        <v>2254.6</v>
      </c>
      <c r="K7" s="7">
        <f t="shared" si="3"/>
        <v>246.59999999999991</v>
      </c>
      <c r="L7" s="9">
        <f>I7/E7*1000</f>
        <v>2646.7724867724864</v>
      </c>
      <c r="M7" s="6">
        <f t="shared" si="0"/>
        <v>2502.3307436182017</v>
      </c>
      <c r="N7" s="10">
        <f t="shared" si="4"/>
        <v>144.44174315428472</v>
      </c>
      <c r="O7" s="5">
        <v>1945.3</v>
      </c>
      <c r="P7" s="6">
        <v>1954.7</v>
      </c>
      <c r="Q7" s="35">
        <f t="shared" si="5"/>
        <v>-9.4000000000000909</v>
      </c>
      <c r="R7" s="9">
        <v>2277.5</v>
      </c>
      <c r="S7" s="6">
        <v>2183.5</v>
      </c>
      <c r="T7" s="7">
        <f t="shared" ref="T7:T8" si="7">R7-S7</f>
        <v>94</v>
      </c>
      <c r="U7" s="9">
        <v>50.7</v>
      </c>
      <c r="V7" s="6">
        <v>57.4</v>
      </c>
      <c r="W7" s="7">
        <f t="shared" si="6"/>
        <v>-6.6999999999999957</v>
      </c>
      <c r="X7" s="43">
        <v>440</v>
      </c>
    </row>
    <row r="8" spans="1:24" s="71" customFormat="1" ht="42.75" customHeight="1" thickBot="1" x14ac:dyDescent="0.25">
      <c r="A8" s="13" t="s">
        <v>7</v>
      </c>
      <c r="B8" s="14">
        <v>2194</v>
      </c>
      <c r="C8" s="15">
        <v>2133</v>
      </c>
      <c r="D8" s="65">
        <f t="shared" si="1"/>
        <v>61</v>
      </c>
      <c r="E8" s="14">
        <v>1020</v>
      </c>
      <c r="F8" s="15">
        <v>1120</v>
      </c>
      <c r="G8" s="15">
        <f t="shared" si="2"/>
        <v>-100</v>
      </c>
      <c r="H8" s="44">
        <f>E8-1119</f>
        <v>-99</v>
      </c>
      <c r="I8" s="17">
        <v>2766.9</v>
      </c>
      <c r="J8" s="16">
        <v>2697.5</v>
      </c>
      <c r="K8" s="18">
        <f t="shared" si="3"/>
        <v>69.400000000000091</v>
      </c>
      <c r="L8" s="66">
        <f>I8/E8*1000</f>
        <v>2712.6470588235297</v>
      </c>
      <c r="M8" s="16">
        <f t="shared" si="0"/>
        <v>2408.4821428571427</v>
      </c>
      <c r="N8" s="45">
        <f t="shared" si="4"/>
        <v>304.16491596638707</v>
      </c>
      <c r="O8" s="37">
        <v>2022</v>
      </c>
      <c r="P8" s="26">
        <v>2236.1999999999998</v>
      </c>
      <c r="Q8" s="38">
        <f t="shared" si="5"/>
        <v>-214.19999999999982</v>
      </c>
      <c r="R8" s="25">
        <v>2262.6999999999998</v>
      </c>
      <c r="S8" s="26">
        <v>2528.1999999999998</v>
      </c>
      <c r="T8" s="39">
        <f t="shared" si="7"/>
        <v>-265.5</v>
      </c>
      <c r="U8" s="66">
        <v>72.5</v>
      </c>
      <c r="V8" s="16">
        <v>59</v>
      </c>
      <c r="W8" s="18">
        <f t="shared" si="6"/>
        <v>13.5</v>
      </c>
      <c r="X8" s="67">
        <v>606</v>
      </c>
    </row>
    <row r="9" spans="1:24" s="8" customFormat="1" ht="42" customHeight="1" thickBot="1" x14ac:dyDescent="0.25">
      <c r="A9" s="72" t="s">
        <v>1</v>
      </c>
      <c r="B9" s="19">
        <f t="shared" ref="B9:J9" si="8">SUM(B5:B8)</f>
        <v>7520</v>
      </c>
      <c r="C9" s="20">
        <f t="shared" si="8"/>
        <v>7076</v>
      </c>
      <c r="D9" s="21">
        <f>B9-C9</f>
        <v>444</v>
      </c>
      <c r="E9" s="73">
        <f t="shared" si="8"/>
        <v>3259</v>
      </c>
      <c r="F9" s="20">
        <f t="shared" si="8"/>
        <v>3409</v>
      </c>
      <c r="G9" s="74">
        <f>E9-F9</f>
        <v>-150</v>
      </c>
      <c r="H9" s="75">
        <f t="shared" ref="H9" si="9">SUM(H5:H8)</f>
        <v>-211</v>
      </c>
      <c r="I9" s="22">
        <f t="shared" si="8"/>
        <v>8305.8590000000004</v>
      </c>
      <c r="J9" s="23">
        <f t="shared" si="8"/>
        <v>7915.9</v>
      </c>
      <c r="K9" s="24">
        <f>I9-J9</f>
        <v>389.95900000000074</v>
      </c>
      <c r="L9" s="22">
        <f>I9/E9*1000</f>
        <v>2548.5912856704513</v>
      </c>
      <c r="M9" s="23">
        <f t="shared" si="0"/>
        <v>2322.0592549134644</v>
      </c>
      <c r="N9" s="46">
        <f t="shared" si="4"/>
        <v>226.53203075698684</v>
      </c>
      <c r="O9" s="27">
        <f>SUM(O5:O8)</f>
        <v>6742.7809999999999</v>
      </c>
      <c r="P9" s="41">
        <f>SUM(P5:P8)</f>
        <v>6837</v>
      </c>
      <c r="Q9" s="47">
        <f t="shared" si="5"/>
        <v>-94.219000000000051</v>
      </c>
      <c r="R9" s="40">
        <f>SUM(R5:R8)</f>
        <v>7794.5129999999999</v>
      </c>
      <c r="S9" s="41">
        <f>SUM(S5:S8)</f>
        <v>7952.4000000000005</v>
      </c>
      <c r="T9" s="28">
        <f>R9-S9</f>
        <v>-157.88700000000063</v>
      </c>
      <c r="U9" s="76">
        <f>SUM(U5:U8)</f>
        <v>200.75200000000001</v>
      </c>
      <c r="V9" s="23">
        <f>SUM(V5:V8)</f>
        <v>203.3</v>
      </c>
      <c r="W9" s="77">
        <f t="shared" si="6"/>
        <v>-2.5480000000000018</v>
      </c>
      <c r="X9" s="68">
        <v>515</v>
      </c>
    </row>
  </sheetData>
  <mergeCells count="12">
    <mergeCell ref="L2:N3"/>
    <mergeCell ref="A1:X1"/>
    <mergeCell ref="O2:T2"/>
    <mergeCell ref="U2:W3"/>
    <mergeCell ref="X2:X3"/>
    <mergeCell ref="O3:Q3"/>
    <mergeCell ref="R3:T3"/>
    <mergeCell ref="B3:D3"/>
    <mergeCell ref="E3:H3"/>
    <mergeCell ref="A2:A4"/>
    <mergeCell ref="B2:H2"/>
    <mergeCell ref="I2:K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2020-02-07T07:34:33Z</cp:lastPrinted>
  <dcterms:created xsi:type="dcterms:W3CDTF">2014-05-06T08:30:31Z</dcterms:created>
  <dcterms:modified xsi:type="dcterms:W3CDTF">2020-05-13T12:05:35Z</dcterms:modified>
</cp:coreProperties>
</file>